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20490" windowHeight="84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P40" i="1" s="1"/>
  <c r="O29" i="1"/>
  <c r="O28" i="1" s="1"/>
  <c r="H27" i="1"/>
  <c r="G27" i="1"/>
  <c r="O22" i="1"/>
  <c r="O19" i="1" s="1"/>
  <c r="P19" i="1"/>
  <c r="P14" i="1"/>
  <c r="P23" i="1" s="1"/>
  <c r="O14" i="1"/>
  <c r="H14" i="1"/>
  <c r="H48" i="1" s="1"/>
  <c r="P43" i="1" s="1"/>
  <c r="P48" i="1" s="1"/>
  <c r="G14" i="1"/>
  <c r="G48" i="1" s="1"/>
  <c r="O40" i="1" l="1"/>
  <c r="O23" i="1"/>
  <c r="O43" i="1" s="1"/>
  <c r="O48" i="1" s="1"/>
  <c r="O53" i="1" s="1"/>
</calcChain>
</file>

<file path=xl/sharedStrings.xml><?xml version="1.0" encoding="utf-8"?>
<sst xmlns="http://schemas.openxmlformats.org/spreadsheetml/2006/main" count="69" uniqueCount="60">
  <si>
    <t>ESTADOS DE FLUJOS DE EFECTIVO</t>
  </si>
  <si>
    <t>Al 30 de Septiembre del 2015 y 2016</t>
  </si>
  <si>
    <t>(Pesos)</t>
  </si>
  <si>
    <t>Ente Público:</t>
  </si>
  <si>
    <t>GUANAJUATO PUERTO INTERIOR SA DE CV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</si>
  <si>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</si>
  <si>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</si>
  <si>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</si>
  <si>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</si>
  <si>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</si>
  <si>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</si>
  <si>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</si>
  <si>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</si>
  <si>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</si>
  <si>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 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</si>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</sst>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166" fontId="7" fillId="3" borderId="0" xfId="0" applyNumberFormat="1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BC Sep 16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Ago 15"/>
      <sheetName val="BC Ago 14"/>
      <sheetName val="INGRESOS"/>
      <sheetName val="EGRESOS"/>
    </sheetNames>
    <sheetDataSet>
      <sheetData sheetId="0"/>
      <sheetData sheetId="1">
        <row r="16">
          <cell r="F16">
            <v>789537132.14999998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workbookViewId="0">
      <selection sqref="A1:XFD1048576"/>
    </sheetView>
  </sheetViews>
  <sheetFormatPr baseColWidth="10" defaultColWidth="11.42578125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506823722.0200004</v>
      </c>
      <c r="H14" s="35">
        <f>SUM(H15:H25)</f>
        <v>237656678.53999999</v>
      </c>
      <c r="I14" s="31"/>
      <c r="J14" s="31"/>
      <c r="K14" s="33" t="s">
        <v>8</v>
      </c>
      <c r="L14" s="33"/>
      <c r="M14" s="33"/>
      <c r="N14" s="33"/>
      <c r="O14" s="35">
        <f>SUM(O15:O17)</f>
        <v>0</v>
      </c>
      <c r="P14" s="35">
        <f>SUM(P15:P17)</f>
        <v>0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 t="s">
        <v>14</v>
      </c>
      <c r="H17" s="37">
        <v>0</v>
      </c>
      <c r="I17" s="31"/>
      <c r="J17" s="31"/>
      <c r="K17" s="28"/>
      <c r="L17" s="38" t="s">
        <v>15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39"/>
      <c r="D18" s="36" t="s">
        <v>16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17</v>
      </c>
      <c r="E19" s="36"/>
      <c r="F19" s="36"/>
      <c r="G19" s="37">
        <v>0</v>
      </c>
      <c r="H19" s="37">
        <v>0</v>
      </c>
      <c r="I19" s="31"/>
      <c r="J19" s="31"/>
      <c r="K19" s="40" t="s">
        <v>18</v>
      </c>
      <c r="L19" s="40"/>
      <c r="M19" s="40"/>
      <c r="N19" s="40"/>
      <c r="O19" s="35">
        <f>SUM(O20:O22)</f>
        <v>219926590.48000002</v>
      </c>
      <c r="P19" s="35">
        <f>SUM(P20:P22)</f>
        <v>20549636.550000001</v>
      </c>
      <c r="Q19" s="29"/>
    </row>
    <row r="20" spans="1:17" ht="15" customHeight="1" x14ac:dyDescent="0.2">
      <c r="A20" s="30"/>
      <c r="B20" s="31"/>
      <c r="C20" s="39"/>
      <c r="D20" s="36" t="s">
        <v>19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149904089.91000003</v>
      </c>
      <c r="P20" s="37">
        <v>19851597.57</v>
      </c>
      <c r="Q20" s="29"/>
    </row>
    <row r="21" spans="1:17" ht="15" customHeight="1" x14ac:dyDescent="0.2">
      <c r="A21" s="30"/>
      <c r="B21" s="31"/>
      <c r="C21" s="39"/>
      <c r="D21" s="36" t="s">
        <v>20</v>
      </c>
      <c r="E21" s="36"/>
      <c r="F21" s="36"/>
      <c r="G21" s="37">
        <v>506823722.0200004</v>
      </c>
      <c r="H21" s="37">
        <v>229616704.83999971</v>
      </c>
      <c r="I21" s="31"/>
      <c r="J21" s="31"/>
      <c r="K21" s="28"/>
      <c r="L21" s="38" t="s">
        <v>12</v>
      </c>
      <c r="M21" s="38"/>
      <c r="N21" s="38"/>
      <c r="O21" s="37">
        <v>8669180.3800000008</v>
      </c>
      <c r="P21" s="37">
        <v>698038.98</v>
      </c>
      <c r="Q21" s="29"/>
    </row>
    <row r="22" spans="1:17" ht="28.5" customHeight="1" x14ac:dyDescent="0.2">
      <c r="A22" s="30"/>
      <c r="B22" s="31"/>
      <c r="C22" s="39"/>
      <c r="D22" s="36" t="s">
        <v>21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22</v>
      </c>
      <c r="M22" s="38"/>
      <c r="N22" s="38"/>
      <c r="O22" s="37">
        <f>61353319+1.19</f>
        <v>61353320.189999998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23</v>
      </c>
      <c r="E23" s="36"/>
      <c r="F23" s="36"/>
      <c r="G23" s="37">
        <v>0</v>
      </c>
      <c r="H23" s="37">
        <v>0</v>
      </c>
      <c r="I23" s="31"/>
      <c r="J23" s="31"/>
      <c r="K23" s="33" t="s">
        <v>24</v>
      </c>
      <c r="L23" s="33"/>
      <c r="M23" s="33"/>
      <c r="N23" s="33"/>
      <c r="O23" s="35">
        <f>O14-O19</f>
        <v>-219926590.48000002</v>
      </c>
      <c r="P23" s="35">
        <f>P14-P19</f>
        <v>-20549636.550000001</v>
      </c>
      <c r="Q23" s="29"/>
    </row>
    <row r="24" spans="1:17" ht="15" customHeight="1" x14ac:dyDescent="0.2">
      <c r="A24" s="30"/>
      <c r="B24" s="31"/>
      <c r="C24" s="39"/>
      <c r="D24" s="36" t="s">
        <v>25</v>
      </c>
      <c r="E24" s="36"/>
      <c r="F24" s="36"/>
      <c r="G24" s="37">
        <v>0</v>
      </c>
      <c r="H24" s="37">
        <v>0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26</v>
      </c>
      <c r="E25" s="36"/>
      <c r="F25" s="41"/>
      <c r="G25" s="37">
        <v>0</v>
      </c>
      <c r="H25" s="37">
        <v>8039973.7000002861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27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18</v>
      </c>
      <c r="D27" s="33"/>
      <c r="E27" s="33"/>
      <c r="F27" s="33"/>
      <c r="G27" s="35">
        <f>SUM(G28:G46)</f>
        <v>57357942.320000052</v>
      </c>
      <c r="H27" s="35">
        <f>SUM(H28:H46)</f>
        <v>167944124.96999997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28</v>
      </c>
      <c r="E28" s="36"/>
      <c r="F28" s="36"/>
      <c r="G28" s="37">
        <v>850773.30000000028</v>
      </c>
      <c r="H28" s="37">
        <v>826809.02999999991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29</v>
      </c>
      <c r="E29" s="36"/>
      <c r="F29" s="36"/>
      <c r="G29" s="37">
        <v>1200623.9800000002</v>
      </c>
      <c r="H29" s="37">
        <v>508573.72</v>
      </c>
      <c r="I29" s="31"/>
      <c r="J29" s="4"/>
      <c r="K29" s="4"/>
      <c r="L29" s="39" t="s">
        <v>30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31</v>
      </c>
      <c r="E30" s="36"/>
      <c r="F30" s="36"/>
      <c r="G30" s="37">
        <v>55306545.040000051</v>
      </c>
      <c r="H30" s="37">
        <v>66608742.219999969</v>
      </c>
      <c r="I30" s="31"/>
      <c r="J30" s="31"/>
      <c r="K30" s="40"/>
      <c r="L30" s="39" t="s">
        <v>32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33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34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35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36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37</v>
      </c>
      <c r="E34" s="36"/>
      <c r="F34" s="36"/>
      <c r="G34" s="37">
        <v>0</v>
      </c>
      <c r="H34" s="37">
        <v>0</v>
      </c>
      <c r="I34" s="31"/>
      <c r="J34" s="31"/>
      <c r="K34" s="40" t="s">
        <v>18</v>
      </c>
      <c r="L34" s="40"/>
      <c r="M34" s="40"/>
      <c r="N34" s="40"/>
      <c r="O34" s="35">
        <f>O35+O38</f>
        <v>0</v>
      </c>
      <c r="P34" s="35">
        <f>P35+P38</f>
        <v>0</v>
      </c>
      <c r="Q34" s="29"/>
    </row>
    <row r="35" spans="1:17" ht="15" customHeight="1" x14ac:dyDescent="0.2">
      <c r="A35" s="30"/>
      <c r="B35" s="31"/>
      <c r="C35" s="40"/>
      <c r="D35" s="36" t="s">
        <v>38</v>
      </c>
      <c r="E35" s="36"/>
      <c r="F35" s="36"/>
      <c r="G35" s="37">
        <v>0</v>
      </c>
      <c r="H35" s="37">
        <v>0</v>
      </c>
      <c r="I35" s="31"/>
      <c r="J35" s="31"/>
      <c r="K35" s="4"/>
      <c r="L35" s="39" t="s">
        <v>39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40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32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41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33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42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43</v>
      </c>
      <c r="M38" s="38"/>
      <c r="N38" s="38"/>
      <c r="O38" s="37">
        <v>0</v>
      </c>
      <c r="P38" s="37">
        <v>0</v>
      </c>
      <c r="Q38" s="29"/>
    </row>
    <row r="39" spans="1:17" ht="15" customHeight="1" x14ac:dyDescent="0.2">
      <c r="A39" s="30"/>
      <c r="B39" s="31"/>
      <c r="C39" s="40"/>
      <c r="D39" s="36" t="s">
        <v>44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45</v>
      </c>
      <c r="E40" s="36"/>
      <c r="F40" s="36"/>
      <c r="G40" s="37">
        <v>0</v>
      </c>
      <c r="H40" s="37">
        <v>0</v>
      </c>
      <c r="I40" s="31"/>
      <c r="J40" s="31"/>
      <c r="K40" s="33" t="s">
        <v>46</v>
      </c>
      <c r="L40" s="33"/>
      <c r="M40" s="33"/>
      <c r="N40" s="33"/>
      <c r="O40" s="35">
        <f>O28-O34</f>
        <v>0</v>
      </c>
      <c r="P40" s="35">
        <f>P28-P34</f>
        <v>0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47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48</v>
      </c>
      <c r="E43" s="36"/>
      <c r="F43" s="36"/>
      <c r="G43" s="37">
        <v>0</v>
      </c>
      <c r="H43" s="37">
        <v>100000000</v>
      </c>
      <c r="I43" s="31"/>
      <c r="J43" s="42" t="s">
        <v>49</v>
      </c>
      <c r="K43" s="42"/>
      <c r="L43" s="42"/>
      <c r="M43" s="42"/>
      <c r="N43" s="42"/>
      <c r="O43" s="43">
        <f>G48+O23+O40</f>
        <v>229539189.22000033</v>
      </c>
      <c r="P43" s="43">
        <f>H48+P23+P40</f>
        <v>49162917.020000026</v>
      </c>
      <c r="Q43" s="29"/>
    </row>
    <row r="44" spans="1:17" ht="15" customHeight="1" x14ac:dyDescent="0.2">
      <c r="A44" s="30"/>
      <c r="B44" s="31"/>
      <c r="C44" s="40"/>
      <c r="D44" s="36" t="s">
        <v>50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51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52</v>
      </c>
      <c r="K47" s="42"/>
      <c r="L47" s="42"/>
      <c r="M47" s="42"/>
      <c r="N47" s="42"/>
      <c r="O47" s="43">
        <v>559997942.92999995</v>
      </c>
      <c r="P47" s="43">
        <v>480778566.82999998</v>
      </c>
      <c r="Q47" s="29"/>
    </row>
    <row r="48" spans="1:17" s="47" customFormat="1" x14ac:dyDescent="0.2">
      <c r="A48" s="44"/>
      <c r="B48" s="45"/>
      <c r="C48" s="33" t="s">
        <v>53</v>
      </c>
      <c r="D48" s="33"/>
      <c r="E48" s="33"/>
      <c r="F48" s="33"/>
      <c r="G48" s="43">
        <f>G14-G27</f>
        <v>449465779.70000035</v>
      </c>
      <c r="H48" s="43">
        <f>H14-H27</f>
        <v>69712553.570000023</v>
      </c>
      <c r="I48" s="45"/>
      <c r="J48" s="42" t="s">
        <v>54</v>
      </c>
      <c r="K48" s="42"/>
      <c r="L48" s="42"/>
      <c r="M48" s="42"/>
      <c r="N48" s="42"/>
      <c r="O48" s="43">
        <f>+O47+O43</f>
        <v>789537132.15000033</v>
      </c>
      <c r="P48" s="43">
        <f>+P43+P47</f>
        <v>529941483.85000002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6" t="s">
        <v>55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 t="str">
        <f>+IF(O48=[1]ESF!F16," ","ERROR")</f>
        <v xml:space="preserve"> </v>
      </c>
      <c r="P53" s="59"/>
      <c r="Q53" s="4"/>
    </row>
    <row r="54" spans="1:17" ht="22.5" customHeight="1" x14ac:dyDescent="0.2">
      <c r="A54" s="4"/>
      <c r="B54" s="57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8"/>
      <c r="P54" s="4"/>
      <c r="Q54" s="4"/>
    </row>
    <row r="55" spans="1:17" ht="29.25" customHeight="1" x14ac:dyDescent="0.2">
      <c r="A55" s="4"/>
      <c r="B55" s="57"/>
      <c r="C55" s="60"/>
      <c r="D55" s="63"/>
      <c r="E55" s="63"/>
      <c r="F55" s="63"/>
      <c r="G55" s="63"/>
      <c r="H55" s="60"/>
      <c r="I55" s="61"/>
      <c r="J55" s="61"/>
      <c r="K55" s="4"/>
      <c r="L55" s="64"/>
      <c r="M55" s="64"/>
      <c r="N55" s="64"/>
      <c r="O55" s="64"/>
      <c r="P55" s="4"/>
      <c r="Q55" s="4"/>
    </row>
    <row r="56" spans="1:17" ht="14.1" customHeight="1" x14ac:dyDescent="0.2">
      <c r="A56" s="4"/>
      <c r="B56" s="65"/>
      <c r="C56" s="4"/>
      <c r="D56" s="66" t="s">
        <v>56</v>
      </c>
      <c r="E56" s="66"/>
      <c r="F56" s="66"/>
      <c r="G56" s="66"/>
      <c r="H56" s="4"/>
      <c r="I56" s="67"/>
      <c r="J56" s="4"/>
      <c r="K56" s="6"/>
      <c r="M56" s="68" t="s">
        <v>57</v>
      </c>
      <c r="N56" s="68"/>
      <c r="O56" s="68"/>
      <c r="P56" s="4"/>
      <c r="Q56" s="4"/>
    </row>
    <row r="57" spans="1:17" ht="14.1" customHeight="1" x14ac:dyDescent="0.2">
      <c r="A57" s="4"/>
      <c r="B57" s="69"/>
      <c r="C57" s="4"/>
      <c r="D57" s="70" t="s">
        <v>58</v>
      </c>
      <c r="E57" s="70"/>
      <c r="F57" s="70"/>
      <c r="G57" s="70"/>
      <c r="H57" s="4"/>
      <c r="I57" s="67"/>
      <c r="J57" s="4"/>
      <c r="M57" s="71" t="s">
        <v>59</v>
      </c>
      <c r="N57" s="71"/>
      <c r="O57" s="71"/>
      <c r="P57" s="4"/>
      <c r="Q57" s="4"/>
    </row>
  </sheetData>
  <mergeCells count="58">
    <mergeCell ref="D57:G57"/>
    <mergeCell ref="M57:O57"/>
    <mergeCell ref="D44:F44"/>
    <mergeCell ref="D46:F46"/>
    <mergeCell ref="J47:N47"/>
    <mergeCell ref="C48:F48"/>
    <mergeCell ref="J48:N48"/>
    <mergeCell ref="D56:G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0866141732283472" right="0.70866141732283472" top="0.74803149606299213" bottom="0.74803149606299213" header="0.31496062992125984" footer="0.31496062992125984"/>
  <pageSetup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2017-07-05T14:24:44Z</cp:lastPrinted>
  <dcterms:created xsi:type="dcterms:W3CDTF">2017-07-05T14:24:26Z</dcterms:created>
  <dcterms:modified xsi:type="dcterms:W3CDTF">2017-07-05T14:25:06Z</dcterms:modified>
</cp:coreProperties>
</file>